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01" windowWidth="11100" windowHeight="8280" activeTab="0"/>
  </bookViews>
  <sheets>
    <sheet name="PAYBACK" sheetId="1" r:id="rId1"/>
  </sheets>
  <definedNames>
    <definedName name="anscount" hidden="1">2</definedName>
    <definedName name="limcount" hidden="1">2</definedName>
    <definedName name="sencount" hidden="1">4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<sst xmlns="http://schemas.openxmlformats.org/spreadsheetml/2006/main" count="18" uniqueCount="15">
  <si>
    <t>Totales</t>
  </si>
  <si>
    <t>Flujo neto caja</t>
  </si>
  <si>
    <t>Intereses</t>
  </si>
  <si>
    <t>Año</t>
  </si>
  <si>
    <t>Flujo caja acumulado</t>
  </si>
  <si>
    <t>Nota: Las celdas con fondo amarillo serán las que podrán ser modificadas, ya que las otras contienen fórmulas</t>
  </si>
  <si>
    <t>Pay Back</t>
  </si>
  <si>
    <t>Rentabilidad Exigida</t>
  </si>
  <si>
    <t>Flujos descontados</t>
  </si>
  <si>
    <t>Flujos descontados acumulados</t>
  </si>
  <si>
    <t>Pay Back Descontado</t>
  </si>
  <si>
    <t>Deuda Inicial</t>
  </si>
  <si>
    <t>Devolución Deuda</t>
  </si>
  <si>
    <t>Deuda final</t>
  </si>
  <si>
    <t>Tesorería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</si>
</sst>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%"/>
    <numFmt numFmtId="166" formatCode="&quot;$&quot;#,##0;[Red]\-&quot;$&quot;#,##0"/>
    <numFmt numFmtId="167" formatCode="_([$€]* #,##0.00_);_([$€]* \(#,##0.00\);_([$€]* &quot;-&quot;??_);_(@_)"/>
    <numFmt numFmtId="168" formatCode="_(* #,##0\ &quot;pta&quot;_);_(* \(#,##0\ &quot;pta&quot;\);_(* &quot;-&quot;??\ &quot;pta&quot;_);_(@_)"/>
    <numFmt numFmtId="169" formatCode="#,##0.000"/>
    <numFmt numFmtId="170" formatCode="dd\-mm\-yy;@"/>
    <numFmt numFmtId="171" formatCode="#,##0.0000"/>
    <numFmt numFmtId="172" formatCode="[$-C0A]dddd\,\ dd&quot; de &quot;mmmm&quot; de &quot;yyyy"/>
    <numFmt numFmtId="173" formatCode="mmm\-yyyy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MS Sans Serif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3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7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  <xf numFmtId="168" fontId="3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4" fontId="42" fillId="36" borderId="10" xfId="0" applyNumberFormat="1" applyFont="1" applyFill="1" applyBorder="1" applyAlignment="1">
      <alignment/>
    </xf>
    <xf numFmtId="9" fontId="0" fillId="35" borderId="1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42" fillId="33" borderId="10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urrency [0]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eading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  <cellStyle name="Währung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showGridLines="0" tabSelected="1" zoomScalePageLayoutView="0" workbookViewId="0" topLeftCell="A7">
      <selection activeCell="K26" sqref="K26"/>
    </sheetView>
  </sheetViews>
  <sheetFormatPr defaultColWidth="11.421875" defaultRowHeight="15"/>
  <cols>
    <col min="1" max="1" width="5.28125" style="0" customWidth="1"/>
    <col min="2" max="2" width="35.28125" style="0" bestFit="1" customWidth="1"/>
  </cols>
  <sheetData>
    <row r="2" spans="2:8" ht="15">
      <c r="B2" s="8" t="s">
        <v>3</v>
      </c>
      <c r="C2" s="3">
        <v>0</v>
      </c>
      <c r="D2" s="3">
        <v>1</v>
      </c>
      <c r="E2" s="3">
        <v>2</v>
      </c>
      <c r="F2" s="3">
        <v>3</v>
      </c>
      <c r="G2" s="3">
        <v>4</v>
      </c>
      <c r="H2" s="1" t="s">
        <v>0</v>
      </c>
    </row>
    <row r="3" spans="2:8" ht="15">
      <c r="B3" s="2" t="s">
        <v>1</v>
      </c>
      <c r="C3" s="4">
        <v>-225</v>
      </c>
      <c r="D3" s="4">
        <v>50</v>
      </c>
      <c r="E3" s="4">
        <v>75</v>
      </c>
      <c r="F3" s="4">
        <v>100</v>
      </c>
      <c r="G3" s="4">
        <v>150</v>
      </c>
      <c r="H3" s="5">
        <f>SUM(C3:G3)</f>
        <v>150</v>
      </c>
    </row>
    <row r="4" spans="2:8" ht="15">
      <c r="B4" s="2" t="s">
        <v>4</v>
      </c>
      <c r="C4" s="7">
        <f>SUM($C$3:C3)</f>
        <v>-225</v>
      </c>
      <c r="D4" s="7">
        <f>SUM($C$3:D3)</f>
        <v>-175</v>
      </c>
      <c r="E4" s="7">
        <f>SUM($C$3:E3)</f>
        <v>-100</v>
      </c>
      <c r="F4" s="9">
        <f>SUM($C$3:F3)</f>
        <v>0</v>
      </c>
      <c r="G4" s="7">
        <f>SUM($C$3:G3)</f>
        <v>150</v>
      </c>
      <c r="H4" s="6"/>
    </row>
    <row r="5" spans="2:3" ht="15">
      <c r="B5" s="2" t="s">
        <v>6</v>
      </c>
      <c r="C5" s="11">
        <f>COUNTIF(C4:G4,"&lt;0")</f>
        <v>3</v>
      </c>
    </row>
    <row r="8" spans="2:7" ht="15">
      <c r="B8" s="8" t="s">
        <v>3</v>
      </c>
      <c r="C8" s="3">
        <v>0</v>
      </c>
      <c r="D8" s="3">
        <v>1</v>
      </c>
      <c r="E8" s="3">
        <v>2</v>
      </c>
      <c r="F8" s="3">
        <v>3</v>
      </c>
      <c r="G8" s="3">
        <v>4</v>
      </c>
    </row>
    <row r="9" spans="2:7" ht="15">
      <c r="B9" s="2" t="s">
        <v>1</v>
      </c>
      <c r="C9" s="4">
        <v>-225</v>
      </c>
      <c r="D9" s="4">
        <v>50</v>
      </c>
      <c r="E9" s="4">
        <v>75</v>
      </c>
      <c r="F9" s="4">
        <v>100</v>
      </c>
      <c r="G9" s="4">
        <v>150</v>
      </c>
    </row>
    <row r="11" spans="2:3" ht="15">
      <c r="B11" s="7" t="s">
        <v>7</v>
      </c>
      <c r="C11" s="10">
        <v>0.08</v>
      </c>
    </row>
    <row r="13" spans="2:7" ht="15">
      <c r="B13" s="7" t="s">
        <v>8</v>
      </c>
      <c r="C13" s="4">
        <f>C9</f>
        <v>-225</v>
      </c>
      <c r="D13" s="4">
        <f>D9/(1+$C$11)^D8</f>
        <v>46.29629629629629</v>
      </c>
      <c r="E13" s="4">
        <f>E9/(1+$C$11)^E8</f>
        <v>64.30041152263374</v>
      </c>
      <c r="F13" s="4">
        <f>F9/(1+$C$11)^F8</f>
        <v>79.38322410201695</v>
      </c>
      <c r="G13" s="4">
        <f>G9/(1+$C$11)^G8</f>
        <v>110.25447791946799</v>
      </c>
    </row>
    <row r="14" spans="2:7" ht="15">
      <c r="B14" s="7" t="s">
        <v>9</v>
      </c>
      <c r="C14" s="7">
        <f>SUM($C$13:C13)</f>
        <v>-225</v>
      </c>
      <c r="D14" s="7">
        <f>SUM($C$13:D13)</f>
        <v>-178.7037037037037</v>
      </c>
      <c r="E14" s="7">
        <f>SUM($C$13:E13)</f>
        <v>-114.40329218106996</v>
      </c>
      <c r="F14" s="7">
        <f>SUM($C$13:F13)</f>
        <v>-35.020068079053004</v>
      </c>
      <c r="G14" s="7">
        <f>SUM($C$13:G13)</f>
        <v>75.23440984041498</v>
      </c>
    </row>
    <row r="18" spans="2:3" ht="15">
      <c r="B18" s="7" t="s">
        <v>10</v>
      </c>
      <c r="C18" s="11">
        <f>COUNTIF(C14:G14,"&lt;0")</f>
        <v>4</v>
      </c>
    </row>
    <row r="20" ht="15">
      <c r="B20" t="s">
        <v>5</v>
      </c>
    </row>
    <row r="22" spans="2:7" ht="15">
      <c r="B22" s="8" t="s">
        <v>3</v>
      </c>
      <c r="C22" s="3">
        <v>0</v>
      </c>
      <c r="D22" s="3">
        <v>1</v>
      </c>
      <c r="E22" s="3">
        <v>2</v>
      </c>
      <c r="F22" s="3">
        <v>3</v>
      </c>
      <c r="G22" s="3">
        <v>4</v>
      </c>
    </row>
    <row r="23" spans="2:7" ht="15">
      <c r="B23" s="12" t="s">
        <v>11</v>
      </c>
      <c r="C23" s="12"/>
      <c r="D23" s="15">
        <v>225</v>
      </c>
      <c r="E23" s="15">
        <f>D26</f>
        <v>193</v>
      </c>
      <c r="F23" s="15">
        <f>E26</f>
        <v>133.44</v>
      </c>
      <c r="G23" s="15">
        <f>F26</f>
        <v>44.1152</v>
      </c>
    </row>
    <row r="24" spans="2:7" ht="15">
      <c r="B24" s="12" t="s">
        <v>2</v>
      </c>
      <c r="C24" s="12"/>
      <c r="D24" s="15">
        <f>D23*$C$11</f>
        <v>18</v>
      </c>
      <c r="E24" s="15">
        <f>E23*$C$11</f>
        <v>15.44</v>
      </c>
      <c r="F24" s="15">
        <f>F23*$C$11</f>
        <v>10.6752</v>
      </c>
      <c r="G24" s="15">
        <f>G23*$C$11</f>
        <v>3.5292160000000004</v>
      </c>
    </row>
    <row r="25" spans="2:7" ht="15">
      <c r="B25" s="12" t="s">
        <v>12</v>
      </c>
      <c r="C25" s="12"/>
      <c r="D25" s="15">
        <f>D9-D24</f>
        <v>32</v>
      </c>
      <c r="E25" s="15">
        <f>E9-E24</f>
        <v>59.56</v>
      </c>
      <c r="F25" s="15">
        <f>F9-F24</f>
        <v>89.3248</v>
      </c>
      <c r="G25" s="15">
        <f>G23</f>
        <v>44.1152</v>
      </c>
    </row>
    <row r="26" spans="2:10" ht="15">
      <c r="B26" s="12" t="s">
        <v>13</v>
      </c>
      <c r="C26" s="12"/>
      <c r="D26" s="15">
        <f>D23-D25</f>
        <v>193</v>
      </c>
      <c r="E26" s="15">
        <f>E23-E25</f>
        <v>133.44</v>
      </c>
      <c r="F26" s="15">
        <f>F23-F25</f>
        <v>44.1152</v>
      </c>
      <c r="G26" s="15">
        <f>G23-G25</f>
        <v>0</v>
      </c>
      <c r="J26" s="16"/>
    </row>
    <row r="27" spans="2:7" ht="15">
      <c r="B27" s="13" t="s">
        <v>14</v>
      </c>
      <c r="C27" s="3"/>
      <c r="D27" s="14">
        <f>IF(D26&gt;0,0,D26)</f>
        <v>0</v>
      </c>
      <c r="E27" s="14">
        <f>IF(E26&gt;0,0,E26)</f>
        <v>0</v>
      </c>
      <c r="F27" s="14">
        <f>IF(F26&gt;0,0,F26)</f>
        <v>0</v>
      </c>
      <c r="G27" s="14">
        <f>G9-G24-G25</f>
        <v>102.35558400000001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4:G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Gerencia</cp:lastModifiedBy>
  <dcterms:created xsi:type="dcterms:W3CDTF">2011-03-21T12:38:42Z</dcterms:created>
  <dcterms:modified xsi:type="dcterms:W3CDTF">2016-07-10T10:08:37Z</dcterms:modified>
  <cp:category/>
  <cp:version/>
  <cp:contentType/>
  <cp:contentStatus/>
</cp:coreProperties>
</file>